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30" yWindow="105" windowWidth="11835" windowHeight="11760" activeTab="0"/>
  </bookViews>
  <sheets>
    <sheet name="Конечный прайс 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<sst xmlns="http://schemas.openxmlformats.org/spreadsheetml/2006/main" count="64" uniqueCount="55">
  <si>
    <t>Наименование</t>
  </si>
  <si>
    <t>75W</t>
  </si>
  <si>
    <t>60W</t>
  </si>
  <si>
    <t>40W</t>
  </si>
  <si>
    <t>50W</t>
  </si>
  <si>
    <t>Фото</t>
  </si>
  <si>
    <t>Aртикул</t>
  </si>
  <si>
    <t>Аналог</t>
  </si>
  <si>
    <t>Лампы декаративные (Decor)</t>
  </si>
  <si>
    <t>Лампы мощные Classic</t>
  </si>
  <si>
    <t>35W</t>
  </si>
  <si>
    <t>Лампы с зеркальным отражателем Reflector</t>
  </si>
  <si>
    <t>Лампа LED Reflector R63-W 3,6W, E27, 220-240V, 2700K</t>
  </si>
  <si>
    <t>Лампа LED Classic A60-W 7W, E27, 220-240V, 2700K</t>
  </si>
  <si>
    <t>Лампа LED Classic A60-N 7W, E27, 220-240V, 4100K</t>
  </si>
  <si>
    <t>Лампа LED Classic A55-W 6W, E27,220-240V, 2700K</t>
  </si>
  <si>
    <t>Лампа LED Classic A55-N 6W, E27, 220-240V, 4100K</t>
  </si>
  <si>
    <t>Лампа LED Classic A50-W 3,2W, E27, 220-240V, 2700K</t>
  </si>
  <si>
    <t>Лампа LED Classic A50-N 3,2W, E27, 220-240V, 4100K</t>
  </si>
  <si>
    <t>Лампа LED Spot MR16-W 1,8W, 6-17V, 2700K</t>
  </si>
  <si>
    <t>Лампа LED Spot MR16-W 3W, 6-17V, 2700K</t>
  </si>
  <si>
    <t>Лампа LED Spot GU10-W 1,8W, 220-240V, 2700K</t>
  </si>
  <si>
    <t>Лампа LED Spot GU10-W 3W, 220-240V, 2700K</t>
  </si>
  <si>
    <t>Лампа LED Decor G45-W 3W, E14, 220-240V, 2700K</t>
  </si>
  <si>
    <t>Лампа LED Decor G45-W 3W, E27, 220-240V, 2700K</t>
  </si>
  <si>
    <t>Лампа LED Decor B46-W 3W, E14, 220-240V, 2700K</t>
  </si>
  <si>
    <t>Лампа LED Decor B46-W 3W, E27, 220-240V, 2700K</t>
  </si>
  <si>
    <t>Лампа LED Spot MR16-W 1,8W, 220-240V, 2700K</t>
  </si>
  <si>
    <t>Лампа LED Spot MR16-N 1,8W, 220-240V, 4100K</t>
  </si>
  <si>
    <t>Лампа LED Spot MR16-W 3W, 220-240V, 2700K</t>
  </si>
  <si>
    <t>Лампа LED Spot MR16-N 3W, 220-240V, 4100K</t>
  </si>
  <si>
    <t>Лампа LED Decor G45-N 3W, E14, 220-240V, 4100K</t>
  </si>
  <si>
    <t>Лампа LED Decor G45-N 3W, E27, 220-240V, 4100K</t>
  </si>
  <si>
    <t>Лампа LED Decor B46-N 3W, E14, 220-240V, 4100K</t>
  </si>
  <si>
    <t>Лампа LED Decor B46-N 3W, E27, 220-240V, 4100K</t>
  </si>
  <si>
    <t>Лампа LED Reflector R63-N 3,6W, E27, 220-240V, 4100K</t>
  </si>
  <si>
    <t>Лампы точечного освещения Spot</t>
  </si>
  <si>
    <t>до 50 000</t>
  </si>
  <si>
    <t>от 50 000 до 250 000</t>
  </si>
  <si>
    <t xml:space="preserve">от 250 000 до 500 000 </t>
  </si>
  <si>
    <t xml:space="preserve">более 500 000 </t>
  </si>
  <si>
    <t>Базовая цена,     руб. с НДС</t>
  </si>
  <si>
    <t>мелкий опт         -7%</t>
  </si>
  <si>
    <t>средний опт               -15%</t>
  </si>
  <si>
    <t>опт                    -30%</t>
  </si>
  <si>
    <t>крупный опт               -40%</t>
  </si>
  <si>
    <t>8(915)457-6060    Сергей</t>
  </si>
  <si>
    <t xml:space="preserve">Лампа LED Decor C36-W 3W, E14, 220V, 2700K </t>
  </si>
  <si>
    <t xml:space="preserve">Лампа LED Decor C36-N 3W, E14, 220V, 4100K </t>
  </si>
  <si>
    <t xml:space="preserve">Лампа LED Decor C36-W 3W, E27, 220V, 2700K </t>
  </si>
  <si>
    <t xml:space="preserve">Лампа LED Decor C36-N 3W, E27, 220V, 4100K </t>
  </si>
  <si>
    <t xml:space="preserve">Лампа LED Decor F38-W 3W, E14, 220V, 2700K </t>
  </si>
  <si>
    <t xml:space="preserve">Лампа LED Decor F38-N 3W, E14, 220V, 4100K </t>
  </si>
  <si>
    <t>Цена,     руб. с НДС с максимальной скидкой</t>
  </si>
  <si>
    <t>sergey@clarus-lamp.ru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</si>
</sst>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Verdana"/>
      <family val="2"/>
    </font>
    <font>
      <b/>
      <sz val="26"/>
      <name val="Verdana"/>
      <family val="2"/>
    </font>
    <font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b/>
      <i/>
      <sz val="16"/>
      <color indexed="63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  <font>
      <b/>
      <i/>
      <sz val="16"/>
      <color theme="1" tint="0.24998000264167786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indent="1"/>
    </xf>
    <xf numFmtId="164" fontId="6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4" fillId="0" borderId="0" xfId="0" applyFont="1" applyAlignment="1">
      <alignment horizontal="left" indent="1"/>
    </xf>
    <xf numFmtId="164" fontId="4" fillId="0" borderId="0" xfId="0" applyNumberFormat="1" applyFont="1" applyAlignment="1">
      <alignment horizontal="right"/>
    </xf>
    <xf numFmtId="0" fontId="43" fillId="0" borderId="0" xfId="0" applyFont="1" applyAlignment="1">
      <alignment horizontal="center" vertical="center"/>
    </xf>
    <xf numFmtId="164" fontId="6" fillId="0" borderId="17" xfId="0" applyNumberFormat="1" applyFont="1" applyFill="1" applyBorder="1" applyAlignment="1">
      <alignment horizontal="right" vertical="center"/>
    </xf>
    <xf numFmtId="164" fontId="6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indent="2"/>
    </xf>
    <xf numFmtId="0" fontId="8" fillId="33" borderId="24" xfId="0" applyFont="1" applyFill="1" applyBorder="1" applyAlignment="1">
      <alignment vertical="center"/>
    </xf>
    <xf numFmtId="164" fontId="6" fillId="34" borderId="25" xfId="0" applyNumberFormat="1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left" vertical="center" indent="2"/>
    </xf>
    <xf numFmtId="0" fontId="8" fillId="33" borderId="27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left" vertical="center" indent="2"/>
    </xf>
    <xf numFmtId="0" fontId="7" fillId="33" borderId="29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indent="1"/>
    </xf>
    <xf numFmtId="164" fontId="6" fillId="34" borderId="30" xfId="0" applyNumberFormat="1" applyFont="1" applyFill="1" applyBorder="1" applyAlignment="1">
      <alignment horizontal="right" vertical="center"/>
    </xf>
    <xf numFmtId="0" fontId="3" fillId="0" borderId="0" xfId="42" applyAlignment="1" applyProtection="1">
      <alignment/>
      <protection/>
    </xf>
    <xf numFmtId="0" fontId="44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 indent="1"/>
    </xf>
    <xf numFmtId="164" fontId="6" fillId="35" borderId="25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4" fontId="8" fillId="35" borderId="33" xfId="0" applyNumberFormat="1" applyFont="1" applyFill="1" applyBorder="1" applyAlignment="1">
      <alignment horizontal="center" vertical="center" wrapText="1"/>
    </xf>
    <xf numFmtId="164" fontId="8" fillId="35" borderId="34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17</xdr:row>
      <xdr:rowOff>38100</xdr:rowOff>
    </xdr:from>
    <xdr:to>
      <xdr:col>0</xdr:col>
      <xdr:colOff>676275</xdr:colOff>
      <xdr:row>18</xdr:row>
      <xdr:rowOff>219075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9720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11</xdr:row>
      <xdr:rowOff>57150</xdr:rowOff>
    </xdr:from>
    <xdr:to>
      <xdr:col>0</xdr:col>
      <xdr:colOff>657225</xdr:colOff>
      <xdr:row>12</xdr:row>
      <xdr:rowOff>219075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56235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14</xdr:row>
      <xdr:rowOff>57150</xdr:rowOff>
    </xdr:from>
    <xdr:to>
      <xdr:col>0</xdr:col>
      <xdr:colOff>695325</xdr:colOff>
      <xdr:row>16</xdr:row>
      <xdr:rowOff>57150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276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190500</xdr:rowOff>
    </xdr:from>
    <xdr:to>
      <xdr:col>0</xdr:col>
      <xdr:colOff>800100</xdr:colOff>
      <xdr:row>7</xdr:row>
      <xdr:rowOff>190500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2266950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</xdr:row>
      <xdr:rowOff>228600</xdr:rowOff>
    </xdr:from>
    <xdr:to>
      <xdr:col>0</xdr:col>
      <xdr:colOff>790575</xdr:colOff>
      <xdr:row>32</xdr:row>
      <xdr:rowOff>228600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825817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26</xdr:row>
      <xdr:rowOff>209550</xdr:rowOff>
    </xdr:from>
    <xdr:to>
      <xdr:col>0</xdr:col>
      <xdr:colOff>762000</xdr:colOff>
      <xdr:row>28</xdr:row>
      <xdr:rowOff>209550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72866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35</xdr:row>
      <xdr:rowOff>57150</xdr:rowOff>
    </xdr:from>
    <xdr:to>
      <xdr:col>0</xdr:col>
      <xdr:colOff>838200</xdr:colOff>
      <xdr:row>37</xdr:row>
      <xdr:rowOff>209550</xdr:rowOff>
    </xdr:to>
    <xdr:pic>
      <xdr:nvPicPr>
        <xdr:cNvPr id="7" name="Picture 54" descr="3BFI`JDU~FELQ@W_}PQY`_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92773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104775</xdr:rowOff>
    </xdr:from>
    <xdr:to>
      <xdr:col>1</xdr:col>
      <xdr:colOff>638175</xdr:colOff>
      <xdr:row>0</xdr:row>
      <xdr:rowOff>552450</xdr:rowOff>
    </xdr:to>
    <xdr:pic>
      <xdr:nvPicPr>
        <xdr:cNvPr id="8" name="Рисунок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104775"/>
          <a:ext cx="1400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24</xdr:row>
      <xdr:rowOff>57150</xdr:rowOff>
    </xdr:from>
    <xdr:to>
      <xdr:col>0</xdr:col>
      <xdr:colOff>819150</xdr:colOff>
      <xdr:row>25</xdr:row>
      <xdr:rowOff>228600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6657975"/>
          <a:ext cx="647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</xdr:row>
      <xdr:rowOff>66675</xdr:rowOff>
    </xdr:from>
    <xdr:to>
      <xdr:col>0</xdr:col>
      <xdr:colOff>771525</xdr:colOff>
      <xdr:row>23</xdr:row>
      <xdr:rowOff>19050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953125"/>
          <a:ext cx="647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ey@clarus-lamp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O3" sqref="O3"/>
    </sheetView>
  </sheetViews>
  <sheetFormatPr defaultColWidth="9.140625" defaultRowHeight="15"/>
  <cols>
    <col min="1" max="1" width="13.8515625" style="1" customWidth="1"/>
    <col min="2" max="2" width="10.7109375" style="2" customWidth="1"/>
    <col min="3" max="3" width="54.00390625" style="23" customWidth="1"/>
    <col min="4" max="4" width="8.00390625" style="2" customWidth="1"/>
    <col min="5" max="5" width="14.28125" style="24" customWidth="1"/>
    <col min="6" max="9" width="14.28125" style="24" hidden="1" customWidth="1"/>
    <col min="10" max="10" width="0" style="1" hidden="1" customWidth="1"/>
    <col min="11" max="11" width="15.7109375" style="1" customWidth="1"/>
    <col min="12" max="16384" width="9.140625" style="1" customWidth="1"/>
  </cols>
  <sheetData>
    <row r="1" spans="3:11" ht="54" customHeight="1" thickBot="1">
      <c r="C1" s="41" t="s">
        <v>46</v>
      </c>
      <c r="D1" s="40" t="s">
        <v>54</v>
      </c>
      <c r="E1" s="1"/>
      <c r="F1" s="1"/>
      <c r="G1" s="1"/>
      <c r="H1" s="3"/>
      <c r="I1" s="3"/>
      <c r="J1" s="3"/>
      <c r="K1" s="4"/>
    </row>
    <row r="2" spans="1:11" s="6" customFormat="1" ht="36" customHeight="1">
      <c r="A2" s="58" t="s">
        <v>5</v>
      </c>
      <c r="B2" s="60" t="s">
        <v>6</v>
      </c>
      <c r="C2" s="60" t="s">
        <v>0</v>
      </c>
      <c r="D2" s="60" t="s">
        <v>7</v>
      </c>
      <c r="E2" s="56" t="s">
        <v>41</v>
      </c>
      <c r="F2" s="27" t="s">
        <v>42</v>
      </c>
      <c r="G2" s="5" t="s">
        <v>43</v>
      </c>
      <c r="H2" s="5" t="s">
        <v>44</v>
      </c>
      <c r="I2" s="5" t="s">
        <v>45</v>
      </c>
      <c r="K2" s="48" t="s">
        <v>53</v>
      </c>
    </row>
    <row r="3" spans="1:11" s="6" customFormat="1" ht="36" customHeight="1" thickBot="1">
      <c r="A3" s="59"/>
      <c r="B3" s="61"/>
      <c r="C3" s="61"/>
      <c r="D3" s="61"/>
      <c r="E3" s="57"/>
      <c r="F3" s="28" t="s">
        <v>37</v>
      </c>
      <c r="G3" s="7" t="s">
        <v>38</v>
      </c>
      <c r="H3" s="7" t="s">
        <v>39</v>
      </c>
      <c r="I3" s="8" t="s">
        <v>40</v>
      </c>
      <c r="K3" s="49"/>
    </row>
    <row r="4" spans="1:11" s="6" customFormat="1" ht="18.75" customHeight="1">
      <c r="A4" s="29" t="s">
        <v>9</v>
      </c>
      <c r="B4" s="9"/>
      <c r="C4" s="9"/>
      <c r="D4" s="9"/>
      <c r="E4" s="30"/>
      <c r="F4" s="9"/>
      <c r="G4" s="9"/>
      <c r="H4" s="9"/>
      <c r="I4" s="10"/>
      <c r="J4" s="25"/>
      <c r="K4" s="30"/>
    </row>
    <row r="5" spans="1:11" s="6" customFormat="1" ht="18.75" customHeight="1">
      <c r="A5" s="50"/>
      <c r="B5" s="11">
        <v>11101</v>
      </c>
      <c r="C5" s="12" t="s">
        <v>13</v>
      </c>
      <c r="D5" s="47" t="s">
        <v>1</v>
      </c>
      <c r="E5" s="31">
        <v>895</v>
      </c>
      <c r="F5" s="26">
        <f aca="true" t="shared" si="0" ref="F5:F10">ROUND(E5*0.93,2)</f>
        <v>832.35</v>
      </c>
      <c r="G5" s="13">
        <f aca="true" t="shared" si="1" ref="G5:G10">ROUND(E5*0.85,2)</f>
        <v>760.75</v>
      </c>
      <c r="H5" s="13">
        <f aca="true" t="shared" si="2" ref="H5:H10">ROUND(E5*0.7,2)</f>
        <v>626.5</v>
      </c>
      <c r="I5" s="13">
        <f aca="true" t="shared" si="3" ref="I5:I10">ROUND(E5*0.6,2)</f>
        <v>537</v>
      </c>
      <c r="J5" s="25">
        <v>1500</v>
      </c>
      <c r="K5" s="44">
        <f aca="true" t="shared" si="4" ref="K5:K10">E5*0.6</f>
        <v>537</v>
      </c>
    </row>
    <row r="6" spans="1:11" s="6" customFormat="1" ht="18.75" customHeight="1">
      <c r="A6" s="50"/>
      <c r="B6" s="11">
        <v>11102</v>
      </c>
      <c r="C6" s="12" t="s">
        <v>14</v>
      </c>
      <c r="D6" s="47"/>
      <c r="E6" s="31">
        <v>895</v>
      </c>
      <c r="F6" s="26">
        <f t="shared" si="0"/>
        <v>832.35</v>
      </c>
      <c r="G6" s="13">
        <f t="shared" si="1"/>
        <v>760.75</v>
      </c>
      <c r="H6" s="13">
        <f t="shared" si="2"/>
        <v>626.5</v>
      </c>
      <c r="I6" s="13">
        <f t="shared" si="3"/>
        <v>537</v>
      </c>
      <c r="J6" s="25">
        <v>500</v>
      </c>
      <c r="K6" s="44">
        <f t="shared" si="4"/>
        <v>537</v>
      </c>
    </row>
    <row r="7" spans="1:11" s="6" customFormat="1" ht="18.75" customHeight="1">
      <c r="A7" s="50"/>
      <c r="B7" s="11">
        <v>11201</v>
      </c>
      <c r="C7" s="12" t="s">
        <v>15</v>
      </c>
      <c r="D7" s="47" t="s">
        <v>2</v>
      </c>
      <c r="E7" s="31">
        <v>755</v>
      </c>
      <c r="F7" s="26">
        <f t="shared" si="0"/>
        <v>702.15</v>
      </c>
      <c r="G7" s="13">
        <f t="shared" si="1"/>
        <v>641.75</v>
      </c>
      <c r="H7" s="13">
        <f t="shared" si="2"/>
        <v>528.5</v>
      </c>
      <c r="I7" s="13">
        <f t="shared" si="3"/>
        <v>453</v>
      </c>
      <c r="J7" s="25">
        <v>1500</v>
      </c>
      <c r="K7" s="44">
        <f t="shared" si="4"/>
        <v>453</v>
      </c>
    </row>
    <row r="8" spans="1:11" s="6" customFormat="1" ht="18.75" customHeight="1">
      <c r="A8" s="50"/>
      <c r="B8" s="11">
        <v>11202</v>
      </c>
      <c r="C8" s="12" t="s">
        <v>16</v>
      </c>
      <c r="D8" s="47"/>
      <c r="E8" s="31">
        <v>755</v>
      </c>
      <c r="F8" s="26">
        <f t="shared" si="0"/>
        <v>702.15</v>
      </c>
      <c r="G8" s="13">
        <f t="shared" si="1"/>
        <v>641.75</v>
      </c>
      <c r="H8" s="13">
        <f t="shared" si="2"/>
        <v>528.5</v>
      </c>
      <c r="I8" s="13">
        <f t="shared" si="3"/>
        <v>453</v>
      </c>
      <c r="J8" s="25">
        <v>500</v>
      </c>
      <c r="K8" s="44">
        <f t="shared" si="4"/>
        <v>453</v>
      </c>
    </row>
    <row r="9" spans="1:11" s="6" customFormat="1" ht="18.75" customHeight="1">
      <c r="A9" s="50"/>
      <c r="B9" s="11">
        <v>11301</v>
      </c>
      <c r="C9" s="12" t="s">
        <v>17</v>
      </c>
      <c r="D9" s="47" t="s">
        <v>3</v>
      </c>
      <c r="E9" s="31">
        <v>530</v>
      </c>
      <c r="F9" s="26">
        <f t="shared" si="0"/>
        <v>492.9</v>
      </c>
      <c r="G9" s="13">
        <f t="shared" si="1"/>
        <v>450.5</v>
      </c>
      <c r="H9" s="13">
        <f t="shared" si="2"/>
        <v>371</v>
      </c>
      <c r="I9" s="13">
        <f t="shared" si="3"/>
        <v>318</v>
      </c>
      <c r="J9" s="25">
        <v>1000</v>
      </c>
      <c r="K9" s="44">
        <f t="shared" si="4"/>
        <v>318</v>
      </c>
    </row>
    <row r="10" spans="1:11" s="6" customFormat="1" ht="18.75" customHeight="1">
      <c r="A10" s="53"/>
      <c r="B10" s="14">
        <v>11302</v>
      </c>
      <c r="C10" s="15" t="s">
        <v>18</v>
      </c>
      <c r="D10" s="54"/>
      <c r="E10" s="31">
        <v>530</v>
      </c>
      <c r="F10" s="26">
        <f t="shared" si="0"/>
        <v>492.9</v>
      </c>
      <c r="G10" s="13">
        <f t="shared" si="1"/>
        <v>450.5</v>
      </c>
      <c r="H10" s="13">
        <f t="shared" si="2"/>
        <v>371</v>
      </c>
      <c r="I10" s="13">
        <f t="shared" si="3"/>
        <v>318</v>
      </c>
      <c r="J10" s="25">
        <v>500</v>
      </c>
      <c r="K10" s="44">
        <f t="shared" si="4"/>
        <v>318</v>
      </c>
    </row>
    <row r="11" spans="1:11" s="6" customFormat="1" ht="18.75" customHeight="1">
      <c r="A11" s="32" t="s">
        <v>36</v>
      </c>
      <c r="B11" s="16"/>
      <c r="C11" s="16"/>
      <c r="D11" s="16"/>
      <c r="E11" s="33"/>
      <c r="F11" s="17"/>
      <c r="G11" s="17"/>
      <c r="H11" s="17"/>
      <c r="I11" s="17"/>
      <c r="J11" s="25"/>
      <c r="K11" s="33"/>
    </row>
    <row r="12" spans="1:11" s="6" customFormat="1" ht="18.75" customHeight="1">
      <c r="A12" s="50"/>
      <c r="B12" s="11">
        <v>13113</v>
      </c>
      <c r="C12" s="12" t="s">
        <v>19</v>
      </c>
      <c r="D12" s="11" t="s">
        <v>10</v>
      </c>
      <c r="E12" s="31">
        <v>277</v>
      </c>
      <c r="F12" s="26">
        <f aca="true" t="shared" si="5" ref="F12:F19">ROUND(E12*0.93,2)</f>
        <v>257.61</v>
      </c>
      <c r="G12" s="13">
        <f aca="true" t="shared" si="6" ref="G12:G19">ROUND(E12*0.85,2)</f>
        <v>235.45</v>
      </c>
      <c r="H12" s="13">
        <f aca="true" t="shared" si="7" ref="H12:H19">ROUND(E12*0.7,2)</f>
        <v>193.9</v>
      </c>
      <c r="I12" s="13">
        <f aca="true" t="shared" si="8" ref="I12:I19">ROUND(E12*0.6,2)</f>
        <v>166.2</v>
      </c>
      <c r="J12" s="25">
        <v>500</v>
      </c>
      <c r="K12" s="44">
        <f>E12*0.6</f>
        <v>166.2</v>
      </c>
    </row>
    <row r="13" spans="1:11" s="6" customFormat="1" ht="18.75" customHeight="1">
      <c r="A13" s="50"/>
      <c r="B13" s="11">
        <v>13116</v>
      </c>
      <c r="C13" s="12" t="s">
        <v>20</v>
      </c>
      <c r="D13" s="11" t="s">
        <v>4</v>
      </c>
      <c r="E13" s="31">
        <v>377.9999999999999</v>
      </c>
      <c r="F13" s="26">
        <f t="shared" si="5"/>
        <v>351.54</v>
      </c>
      <c r="G13" s="13">
        <f t="shared" si="6"/>
        <v>321.3</v>
      </c>
      <c r="H13" s="13">
        <f t="shared" si="7"/>
        <v>264.6</v>
      </c>
      <c r="I13" s="13">
        <f t="shared" si="8"/>
        <v>226.8</v>
      </c>
      <c r="J13" s="25">
        <v>500</v>
      </c>
      <c r="K13" s="44">
        <f aca="true" t="shared" si="9" ref="K13:K19">E13*0.6</f>
        <v>226.79999999999993</v>
      </c>
    </row>
    <row r="14" spans="1:11" s="6" customFormat="1" ht="18.75" customHeight="1">
      <c r="A14" s="50"/>
      <c r="B14" s="11">
        <v>13131</v>
      </c>
      <c r="C14" s="12" t="s">
        <v>27</v>
      </c>
      <c r="D14" s="47" t="s">
        <v>10</v>
      </c>
      <c r="E14" s="31">
        <v>277</v>
      </c>
      <c r="F14" s="26">
        <f t="shared" si="5"/>
        <v>257.61</v>
      </c>
      <c r="G14" s="13">
        <f t="shared" si="6"/>
        <v>235.45</v>
      </c>
      <c r="H14" s="13">
        <f t="shared" si="7"/>
        <v>193.9</v>
      </c>
      <c r="I14" s="13">
        <f t="shared" si="8"/>
        <v>166.2</v>
      </c>
      <c r="J14" s="25">
        <v>1500</v>
      </c>
      <c r="K14" s="44">
        <f t="shared" si="9"/>
        <v>166.2</v>
      </c>
    </row>
    <row r="15" spans="1:11" s="6" customFormat="1" ht="18.75" customHeight="1">
      <c r="A15" s="50"/>
      <c r="B15" s="11">
        <v>13133</v>
      </c>
      <c r="C15" s="12" t="s">
        <v>28</v>
      </c>
      <c r="D15" s="47"/>
      <c r="E15" s="31">
        <v>277</v>
      </c>
      <c r="F15" s="26">
        <f t="shared" si="5"/>
        <v>257.61</v>
      </c>
      <c r="G15" s="13">
        <f t="shared" si="6"/>
        <v>235.45</v>
      </c>
      <c r="H15" s="13">
        <f t="shared" si="7"/>
        <v>193.9</v>
      </c>
      <c r="I15" s="13">
        <f t="shared" si="8"/>
        <v>166.2</v>
      </c>
      <c r="J15" s="25">
        <v>500</v>
      </c>
      <c r="K15" s="44">
        <f t="shared" si="9"/>
        <v>166.2</v>
      </c>
    </row>
    <row r="16" spans="1:11" s="6" customFormat="1" ht="18.75" customHeight="1">
      <c r="A16" s="50"/>
      <c r="B16" s="11">
        <v>13134</v>
      </c>
      <c r="C16" s="12" t="s">
        <v>29</v>
      </c>
      <c r="D16" s="47" t="s">
        <v>4</v>
      </c>
      <c r="E16" s="31">
        <v>377.9999999999999</v>
      </c>
      <c r="F16" s="26">
        <f t="shared" si="5"/>
        <v>351.54</v>
      </c>
      <c r="G16" s="13">
        <f t="shared" si="6"/>
        <v>321.3</v>
      </c>
      <c r="H16" s="13">
        <f t="shared" si="7"/>
        <v>264.6</v>
      </c>
      <c r="I16" s="13">
        <f t="shared" si="8"/>
        <v>226.8</v>
      </c>
      <c r="J16" s="25">
        <v>1500</v>
      </c>
      <c r="K16" s="44">
        <f t="shared" si="9"/>
        <v>226.79999999999993</v>
      </c>
    </row>
    <row r="17" spans="1:11" s="6" customFormat="1" ht="18.75" customHeight="1">
      <c r="A17" s="50"/>
      <c r="B17" s="11">
        <v>13136</v>
      </c>
      <c r="C17" s="12" t="s">
        <v>30</v>
      </c>
      <c r="D17" s="47"/>
      <c r="E17" s="31">
        <v>377.9999999999999</v>
      </c>
      <c r="F17" s="26">
        <f t="shared" si="5"/>
        <v>351.54</v>
      </c>
      <c r="G17" s="13">
        <f t="shared" si="6"/>
        <v>321.3</v>
      </c>
      <c r="H17" s="13">
        <f t="shared" si="7"/>
        <v>264.6</v>
      </c>
      <c r="I17" s="13">
        <f t="shared" si="8"/>
        <v>226.8</v>
      </c>
      <c r="J17" s="25">
        <v>500</v>
      </c>
      <c r="K17" s="44">
        <f t="shared" si="9"/>
        <v>226.79999999999993</v>
      </c>
    </row>
    <row r="18" spans="1:11" s="6" customFormat="1" ht="18.75" customHeight="1">
      <c r="A18" s="50"/>
      <c r="B18" s="11">
        <v>13255</v>
      </c>
      <c r="C18" s="12" t="s">
        <v>21</v>
      </c>
      <c r="D18" s="11" t="s">
        <v>10</v>
      </c>
      <c r="E18" s="31">
        <v>259</v>
      </c>
      <c r="F18" s="26">
        <f t="shared" si="5"/>
        <v>240.87</v>
      </c>
      <c r="G18" s="13">
        <f t="shared" si="6"/>
        <v>220.15</v>
      </c>
      <c r="H18" s="13">
        <f t="shared" si="7"/>
        <v>181.3</v>
      </c>
      <c r="I18" s="13">
        <f t="shared" si="8"/>
        <v>155.4</v>
      </c>
      <c r="J18" s="25">
        <v>500</v>
      </c>
      <c r="K18" s="44">
        <f t="shared" si="9"/>
        <v>155.4</v>
      </c>
    </row>
    <row r="19" spans="1:11" s="6" customFormat="1" ht="18.75" customHeight="1">
      <c r="A19" s="50"/>
      <c r="B19" s="11">
        <v>13261</v>
      </c>
      <c r="C19" s="12" t="s">
        <v>22</v>
      </c>
      <c r="D19" s="11" t="s">
        <v>4</v>
      </c>
      <c r="E19" s="31">
        <v>347</v>
      </c>
      <c r="F19" s="26">
        <f t="shared" si="5"/>
        <v>322.71</v>
      </c>
      <c r="G19" s="13">
        <f t="shared" si="6"/>
        <v>294.95</v>
      </c>
      <c r="H19" s="13">
        <f t="shared" si="7"/>
        <v>242.9</v>
      </c>
      <c r="I19" s="13">
        <f t="shared" si="8"/>
        <v>208.2</v>
      </c>
      <c r="J19" s="25">
        <v>500</v>
      </c>
      <c r="K19" s="44">
        <f t="shared" si="9"/>
        <v>208.2</v>
      </c>
    </row>
    <row r="20" spans="1:11" s="6" customFormat="1" ht="18.75" customHeight="1">
      <c r="A20" s="34" t="s">
        <v>8</v>
      </c>
      <c r="B20" s="19"/>
      <c r="C20" s="19"/>
      <c r="D20" s="19"/>
      <c r="E20" s="35"/>
      <c r="F20" s="20"/>
      <c r="G20" s="20"/>
      <c r="H20" s="20"/>
      <c r="I20" s="20"/>
      <c r="J20" s="25"/>
      <c r="K20" s="35"/>
    </row>
    <row r="21" spans="1:11" s="6" customFormat="1" ht="18.75" customHeight="1">
      <c r="A21" s="47"/>
      <c r="B21" s="42">
        <v>14103</v>
      </c>
      <c r="C21" s="43" t="s">
        <v>47</v>
      </c>
      <c r="D21" s="55" t="s">
        <v>3</v>
      </c>
      <c r="E21" s="31">
        <v>425</v>
      </c>
      <c r="F21" s="26">
        <f>ROUND(E21*0.93,2)</f>
        <v>395.25</v>
      </c>
      <c r="G21" s="13">
        <f>ROUND(E21*0.85,2)</f>
        <v>361.25</v>
      </c>
      <c r="H21" s="13">
        <f>ROUND(E21*0.7,2)</f>
        <v>297.5</v>
      </c>
      <c r="I21" s="13">
        <f>ROUND(E21*0.6,2)</f>
        <v>255</v>
      </c>
      <c r="J21" s="25">
        <v>1000</v>
      </c>
      <c r="K21" s="44">
        <f>E21*0.6</f>
        <v>255</v>
      </c>
    </row>
    <row r="22" spans="1:11" s="6" customFormat="1" ht="18.75" customHeight="1">
      <c r="A22" s="47"/>
      <c r="B22" s="42">
        <v>14104</v>
      </c>
      <c r="C22" s="43" t="s">
        <v>48</v>
      </c>
      <c r="D22" s="55"/>
      <c r="E22" s="31">
        <v>425</v>
      </c>
      <c r="F22" s="26">
        <f aca="true" t="shared" si="10" ref="F22:F38">ROUND(E22*0.93,2)</f>
        <v>395.25</v>
      </c>
      <c r="G22" s="13">
        <f aca="true" t="shared" si="11" ref="G22:G38">ROUND(E22*0.85,2)</f>
        <v>361.25</v>
      </c>
      <c r="H22" s="13">
        <f aca="true" t="shared" si="12" ref="H22:H38">ROUND(E22*0.7,2)</f>
        <v>297.5</v>
      </c>
      <c r="I22" s="13">
        <f aca="true" t="shared" si="13" ref="I22:I38">ROUND(E22*0.6,2)</f>
        <v>255</v>
      </c>
      <c r="J22" s="25">
        <v>500</v>
      </c>
      <c r="K22" s="44">
        <f aca="true" t="shared" si="14" ref="K22:K34">E22*0.6</f>
        <v>255</v>
      </c>
    </row>
    <row r="23" spans="1:11" s="6" customFormat="1" ht="18.75" customHeight="1">
      <c r="A23" s="47"/>
      <c r="B23" s="42">
        <v>14107</v>
      </c>
      <c r="C23" s="43" t="s">
        <v>49</v>
      </c>
      <c r="D23" s="55"/>
      <c r="E23" s="31">
        <v>425</v>
      </c>
      <c r="F23" s="26">
        <f t="shared" si="10"/>
        <v>395.25</v>
      </c>
      <c r="G23" s="13">
        <f t="shared" si="11"/>
        <v>361.25</v>
      </c>
      <c r="H23" s="13">
        <f t="shared" si="12"/>
        <v>297.5</v>
      </c>
      <c r="I23" s="13">
        <f t="shared" si="13"/>
        <v>255</v>
      </c>
      <c r="J23" s="25">
        <v>1000</v>
      </c>
      <c r="K23" s="44">
        <f t="shared" si="14"/>
        <v>255</v>
      </c>
    </row>
    <row r="24" spans="1:11" s="6" customFormat="1" ht="18.75" customHeight="1">
      <c r="A24" s="47"/>
      <c r="B24" s="42">
        <v>14108</v>
      </c>
      <c r="C24" s="43" t="s">
        <v>50</v>
      </c>
      <c r="D24" s="55"/>
      <c r="E24" s="31">
        <v>425</v>
      </c>
      <c r="F24" s="26">
        <f t="shared" si="10"/>
        <v>395.25</v>
      </c>
      <c r="G24" s="13">
        <f t="shared" si="11"/>
        <v>361.25</v>
      </c>
      <c r="H24" s="13">
        <f t="shared" si="12"/>
        <v>297.5</v>
      </c>
      <c r="I24" s="13">
        <f t="shared" si="13"/>
        <v>255</v>
      </c>
      <c r="J24" s="25">
        <v>500</v>
      </c>
      <c r="K24" s="44">
        <f t="shared" si="14"/>
        <v>255</v>
      </c>
    </row>
    <row r="25" spans="1:11" s="6" customFormat="1" ht="18.75" customHeight="1">
      <c r="A25" s="45"/>
      <c r="B25" s="42">
        <v>14203</v>
      </c>
      <c r="C25" s="43" t="s">
        <v>51</v>
      </c>
      <c r="D25" s="47" t="s">
        <v>3</v>
      </c>
      <c r="E25" s="31">
        <v>425</v>
      </c>
      <c r="F25" s="26">
        <f t="shared" si="10"/>
        <v>395.25</v>
      </c>
      <c r="G25" s="13">
        <f t="shared" si="11"/>
        <v>361.25</v>
      </c>
      <c r="H25" s="13">
        <f t="shared" si="12"/>
        <v>297.5</v>
      </c>
      <c r="I25" s="13">
        <f t="shared" si="13"/>
        <v>255</v>
      </c>
      <c r="J25" s="25">
        <v>500</v>
      </c>
      <c r="K25" s="44">
        <f t="shared" si="14"/>
        <v>255</v>
      </c>
    </row>
    <row r="26" spans="1:11" s="6" customFormat="1" ht="18.75" customHeight="1">
      <c r="A26" s="46"/>
      <c r="B26" s="42">
        <v>14204</v>
      </c>
      <c r="C26" s="43" t="s">
        <v>52</v>
      </c>
      <c r="D26" s="47"/>
      <c r="E26" s="31">
        <v>425</v>
      </c>
      <c r="F26" s="26">
        <f t="shared" si="10"/>
        <v>395.25</v>
      </c>
      <c r="G26" s="13">
        <f t="shared" si="11"/>
        <v>361.25</v>
      </c>
      <c r="H26" s="13">
        <f t="shared" si="12"/>
        <v>297.5</v>
      </c>
      <c r="I26" s="13">
        <f t="shared" si="13"/>
        <v>255</v>
      </c>
      <c r="J26" s="25">
        <v>500</v>
      </c>
      <c r="K26" s="44">
        <f t="shared" si="14"/>
        <v>255</v>
      </c>
    </row>
    <row r="27" spans="1:11" s="6" customFormat="1" ht="18.75" customHeight="1">
      <c r="A27" s="50"/>
      <c r="B27" s="11">
        <v>14303</v>
      </c>
      <c r="C27" s="12" t="s">
        <v>23</v>
      </c>
      <c r="D27" s="47" t="s">
        <v>3</v>
      </c>
      <c r="E27" s="31">
        <v>425</v>
      </c>
      <c r="F27" s="26">
        <f t="shared" si="10"/>
        <v>395.25</v>
      </c>
      <c r="G27" s="13">
        <f t="shared" si="11"/>
        <v>361.25</v>
      </c>
      <c r="H27" s="13">
        <f t="shared" si="12"/>
        <v>297.5</v>
      </c>
      <c r="I27" s="13">
        <f t="shared" si="13"/>
        <v>255</v>
      </c>
      <c r="J27" s="25">
        <v>1000</v>
      </c>
      <c r="K27" s="44">
        <f t="shared" si="14"/>
        <v>255</v>
      </c>
    </row>
    <row r="28" spans="1:11" s="6" customFormat="1" ht="18.75" customHeight="1">
      <c r="A28" s="50"/>
      <c r="B28" s="11">
        <v>14304</v>
      </c>
      <c r="C28" s="12" t="s">
        <v>31</v>
      </c>
      <c r="D28" s="47"/>
      <c r="E28" s="31">
        <v>425</v>
      </c>
      <c r="F28" s="26">
        <f t="shared" si="10"/>
        <v>395.25</v>
      </c>
      <c r="G28" s="13">
        <f t="shared" si="11"/>
        <v>361.25</v>
      </c>
      <c r="H28" s="13">
        <f t="shared" si="12"/>
        <v>297.5</v>
      </c>
      <c r="I28" s="13">
        <f t="shared" si="13"/>
        <v>255</v>
      </c>
      <c r="J28" s="25">
        <v>500</v>
      </c>
      <c r="K28" s="44">
        <f t="shared" si="14"/>
        <v>255</v>
      </c>
    </row>
    <row r="29" spans="1:11" s="6" customFormat="1" ht="18.75" customHeight="1">
      <c r="A29" s="50"/>
      <c r="B29" s="11">
        <v>14307</v>
      </c>
      <c r="C29" s="12" t="s">
        <v>24</v>
      </c>
      <c r="D29" s="47"/>
      <c r="E29" s="31">
        <v>425</v>
      </c>
      <c r="F29" s="26">
        <f t="shared" si="10"/>
        <v>395.25</v>
      </c>
      <c r="G29" s="13">
        <f t="shared" si="11"/>
        <v>361.25</v>
      </c>
      <c r="H29" s="13">
        <f t="shared" si="12"/>
        <v>297.5</v>
      </c>
      <c r="I29" s="13">
        <f t="shared" si="13"/>
        <v>255</v>
      </c>
      <c r="J29" s="25">
        <v>1000</v>
      </c>
      <c r="K29" s="44">
        <f t="shared" si="14"/>
        <v>255</v>
      </c>
    </row>
    <row r="30" spans="1:11" s="6" customFormat="1" ht="18.75" customHeight="1">
      <c r="A30" s="50"/>
      <c r="B30" s="11">
        <v>14308</v>
      </c>
      <c r="C30" s="12" t="s">
        <v>32</v>
      </c>
      <c r="D30" s="47"/>
      <c r="E30" s="31">
        <v>425</v>
      </c>
      <c r="F30" s="26">
        <f t="shared" si="10"/>
        <v>395.25</v>
      </c>
      <c r="G30" s="13">
        <f t="shared" si="11"/>
        <v>361.25</v>
      </c>
      <c r="H30" s="13">
        <f t="shared" si="12"/>
        <v>297.5</v>
      </c>
      <c r="I30" s="13">
        <f t="shared" si="13"/>
        <v>255</v>
      </c>
      <c r="J30" s="25">
        <v>500</v>
      </c>
      <c r="K30" s="44">
        <f t="shared" si="14"/>
        <v>255</v>
      </c>
    </row>
    <row r="31" spans="1:11" s="6" customFormat="1" ht="18.75" customHeight="1">
      <c r="A31" s="50"/>
      <c r="B31" s="11">
        <v>14403</v>
      </c>
      <c r="C31" s="12" t="s">
        <v>25</v>
      </c>
      <c r="D31" s="47" t="s">
        <v>3</v>
      </c>
      <c r="E31" s="31">
        <v>425</v>
      </c>
      <c r="F31" s="26">
        <f t="shared" si="10"/>
        <v>395.25</v>
      </c>
      <c r="G31" s="13">
        <f t="shared" si="11"/>
        <v>361.25</v>
      </c>
      <c r="H31" s="13">
        <f t="shared" si="12"/>
        <v>297.5</v>
      </c>
      <c r="I31" s="13">
        <f t="shared" si="13"/>
        <v>255</v>
      </c>
      <c r="J31" s="25">
        <v>1000</v>
      </c>
      <c r="K31" s="44">
        <f t="shared" si="14"/>
        <v>255</v>
      </c>
    </row>
    <row r="32" spans="1:11" s="6" customFormat="1" ht="18.75" customHeight="1">
      <c r="A32" s="50"/>
      <c r="B32" s="11">
        <v>14404</v>
      </c>
      <c r="C32" s="12" t="s">
        <v>33</v>
      </c>
      <c r="D32" s="47"/>
      <c r="E32" s="31">
        <v>425</v>
      </c>
      <c r="F32" s="26">
        <f t="shared" si="10"/>
        <v>395.25</v>
      </c>
      <c r="G32" s="13">
        <f t="shared" si="11"/>
        <v>361.25</v>
      </c>
      <c r="H32" s="13">
        <f t="shared" si="12"/>
        <v>297.5</v>
      </c>
      <c r="I32" s="13">
        <f t="shared" si="13"/>
        <v>255</v>
      </c>
      <c r="J32" s="25">
        <v>500</v>
      </c>
      <c r="K32" s="44">
        <f t="shared" si="14"/>
        <v>255</v>
      </c>
    </row>
    <row r="33" spans="1:11" s="6" customFormat="1" ht="18.75" customHeight="1">
      <c r="A33" s="50"/>
      <c r="B33" s="11">
        <v>14407</v>
      </c>
      <c r="C33" s="12" t="s">
        <v>26</v>
      </c>
      <c r="D33" s="47"/>
      <c r="E33" s="31">
        <v>425</v>
      </c>
      <c r="F33" s="26">
        <f t="shared" si="10"/>
        <v>395.25</v>
      </c>
      <c r="G33" s="13">
        <f t="shared" si="11"/>
        <v>361.25</v>
      </c>
      <c r="H33" s="13">
        <f t="shared" si="12"/>
        <v>297.5</v>
      </c>
      <c r="I33" s="13">
        <f t="shared" si="13"/>
        <v>255</v>
      </c>
      <c r="J33" s="25">
        <v>1000</v>
      </c>
      <c r="K33" s="44">
        <f t="shared" si="14"/>
        <v>255</v>
      </c>
    </row>
    <row r="34" spans="1:11" s="6" customFormat="1" ht="18.75" customHeight="1">
      <c r="A34" s="53"/>
      <c r="B34" s="14">
        <v>14408</v>
      </c>
      <c r="C34" s="15" t="s">
        <v>34</v>
      </c>
      <c r="D34" s="54"/>
      <c r="E34" s="31">
        <v>425</v>
      </c>
      <c r="F34" s="26">
        <f t="shared" si="10"/>
        <v>395.25</v>
      </c>
      <c r="G34" s="13">
        <f t="shared" si="11"/>
        <v>361.25</v>
      </c>
      <c r="H34" s="13">
        <f t="shared" si="12"/>
        <v>297.5</v>
      </c>
      <c r="I34" s="13">
        <f t="shared" si="13"/>
        <v>255</v>
      </c>
      <c r="J34" s="25">
        <v>500</v>
      </c>
      <c r="K34" s="44">
        <f t="shared" si="14"/>
        <v>255</v>
      </c>
    </row>
    <row r="35" spans="1:11" s="6" customFormat="1" ht="18.75" customHeight="1">
      <c r="A35" s="32" t="s">
        <v>11</v>
      </c>
      <c r="B35" s="21"/>
      <c r="C35" s="21"/>
      <c r="D35" s="21"/>
      <c r="E35" s="36"/>
      <c r="F35" s="22"/>
      <c r="G35" s="22"/>
      <c r="H35" s="22"/>
      <c r="I35" s="22"/>
      <c r="J35" s="25"/>
      <c r="K35" s="36"/>
    </row>
    <row r="36" spans="1:11" s="6" customFormat="1" ht="18.75" customHeight="1">
      <c r="A36" s="50"/>
      <c r="B36" s="11"/>
      <c r="C36" s="12"/>
      <c r="D36" s="18"/>
      <c r="E36" s="31"/>
      <c r="F36" s="26"/>
      <c r="G36" s="13"/>
      <c r="H36" s="13"/>
      <c r="I36" s="13"/>
      <c r="J36" s="25"/>
      <c r="K36" s="44"/>
    </row>
    <row r="37" spans="1:11" s="6" customFormat="1" ht="18.75" customHeight="1">
      <c r="A37" s="50"/>
      <c r="B37" s="11">
        <v>15203</v>
      </c>
      <c r="C37" s="12" t="s">
        <v>12</v>
      </c>
      <c r="D37" s="47" t="s">
        <v>3</v>
      </c>
      <c r="E37" s="31">
        <v>663</v>
      </c>
      <c r="F37" s="26">
        <f t="shared" si="10"/>
        <v>616.59</v>
      </c>
      <c r="G37" s="13">
        <f t="shared" si="11"/>
        <v>563.55</v>
      </c>
      <c r="H37" s="13">
        <f t="shared" si="12"/>
        <v>464.1</v>
      </c>
      <c r="I37" s="13">
        <f t="shared" si="13"/>
        <v>397.8</v>
      </c>
      <c r="J37" s="25">
        <v>500</v>
      </c>
      <c r="K37" s="44">
        <f>E37*0.6</f>
        <v>397.8</v>
      </c>
    </row>
    <row r="38" spans="1:11" s="6" customFormat="1" ht="18.75" customHeight="1" thickBot="1">
      <c r="A38" s="51"/>
      <c r="B38" s="37">
        <v>15204</v>
      </c>
      <c r="C38" s="38" t="s">
        <v>35</v>
      </c>
      <c r="D38" s="52"/>
      <c r="E38" s="39">
        <v>663</v>
      </c>
      <c r="F38" s="26">
        <f t="shared" si="10"/>
        <v>616.59</v>
      </c>
      <c r="G38" s="13">
        <f t="shared" si="11"/>
        <v>563.55</v>
      </c>
      <c r="H38" s="13">
        <f t="shared" si="12"/>
        <v>464.1</v>
      </c>
      <c r="I38" s="13">
        <f t="shared" si="13"/>
        <v>397.8</v>
      </c>
      <c r="J38" s="25">
        <v>500</v>
      </c>
      <c r="K38" s="44">
        <f>E38*0.6</f>
        <v>397.8</v>
      </c>
    </row>
    <row r="39" spans="6:10" s="6" customFormat="1" ht="18.75" customHeight="1">
      <c r="F39" s="26"/>
      <c r="G39" s="26"/>
      <c r="H39" s="26"/>
      <c r="I39" s="26"/>
      <c r="J39" s="25"/>
    </row>
    <row r="40" spans="6:10" s="6" customFormat="1" ht="18.75" customHeight="1">
      <c r="F40" s="26"/>
      <c r="G40" s="26"/>
      <c r="H40" s="26"/>
      <c r="I40" s="26"/>
      <c r="J40" s="25"/>
    </row>
  </sheetData>
  <sheetProtection/>
  <mergeCells count="25">
    <mergeCell ref="E2:E3"/>
    <mergeCell ref="A5:A10"/>
    <mergeCell ref="D5:D6"/>
    <mergeCell ref="D7:D8"/>
    <mergeCell ref="D9:D10"/>
    <mergeCell ref="A2:A3"/>
    <mergeCell ref="B2:B3"/>
    <mergeCell ref="C2:C3"/>
    <mergeCell ref="D2:D3"/>
    <mergeCell ref="D14:D15"/>
    <mergeCell ref="D16:D17"/>
    <mergeCell ref="A12:A13"/>
    <mergeCell ref="A18:A19"/>
    <mergeCell ref="A21:A24"/>
    <mergeCell ref="D21:D24"/>
    <mergeCell ref="A25:A26"/>
    <mergeCell ref="D25:D26"/>
    <mergeCell ref="K2:K3"/>
    <mergeCell ref="A36:A38"/>
    <mergeCell ref="D37:D38"/>
    <mergeCell ref="A27:A30"/>
    <mergeCell ref="D27:D30"/>
    <mergeCell ref="A31:A34"/>
    <mergeCell ref="D31:D34"/>
    <mergeCell ref="A14:A17"/>
  </mergeCells>
  <hyperlinks>
    <hyperlink ref="D1" r:id="rId1" display="sergey@clarus-lamp.ru"/>
  </hyperlinks>
  <printOptions/>
  <pageMargins left="0.25" right="0.25" top="0.75" bottom="0.75" header="0.3" footer="0.3"/>
  <pageSetup fitToHeight="1" fitToWidth="1" horizontalDpi="600" verticalDpi="6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2012-01-08T10:07:01Z</cp:lastPrinted>
  <dcterms:created xsi:type="dcterms:W3CDTF">2006-09-16T00:00:00Z</dcterms:created>
  <dcterms:modified xsi:type="dcterms:W3CDTF">2012-05-04T11:22:06Z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