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<sst xmlns="http://schemas.openxmlformats.org/spreadsheetml/2006/main" count="80" uniqueCount="54">
  <si>
    <t>Фото</t>
  </si>
  <si>
    <t>Наименование товара</t>
  </si>
  <si>
    <t>Плафоны</t>
  </si>
  <si>
    <t>Степень защиты</t>
  </si>
  <si>
    <t>Размер, мм</t>
  </si>
  <si>
    <t>Вес, кг</t>
  </si>
  <si>
    <t>Объем, куб. м</t>
  </si>
  <si>
    <t>Назначение</t>
  </si>
  <si>
    <t>Базовая цена                      с НДС</t>
  </si>
  <si>
    <t>Спеццены от 100шт.</t>
  </si>
  <si>
    <t>СББ-01-1-10-001 УХЛ4 "АНТ" Классик</t>
  </si>
  <si>
    <t>IP 20</t>
  </si>
  <si>
    <t>210*95*55</t>
  </si>
  <si>
    <t>Для осв. лестн. клеток, холлов ж/дом.</t>
  </si>
  <si>
    <t>СББ-01-1-10-001 УХЛ4 "АНТ-ЭВ"</t>
  </si>
  <si>
    <t>СББ-01-1-10-001 УХЛ4 "АНТ-C10"</t>
  </si>
  <si>
    <t>IP 65</t>
  </si>
  <si>
    <t>245*95*45</t>
  </si>
  <si>
    <t>СББ-01-1-10-002 УХЛ4 "АНТ-АБС ЭВ"</t>
  </si>
  <si>
    <t>СББ-01-1-10-002 УХЛ4 "АНТ-АБС"</t>
  </si>
  <si>
    <t>СББ-01-1-10-007 УХЛ4 "АНТ-АБС "</t>
  </si>
  <si>
    <t>IP 54(65)</t>
  </si>
  <si>
    <t>120*60</t>
  </si>
  <si>
    <t>СББ-01-1-10-001 УХЛ4 "АНТ - С5"</t>
  </si>
  <si>
    <t>СПО-15-1х8-120</t>
  </si>
  <si>
    <t>СПО-15-2х8-140</t>
  </si>
  <si>
    <t>СПО-15-2х8-220</t>
  </si>
  <si>
    <t>СПО-15-4х8-240</t>
  </si>
  <si>
    <t>ССП-15-48-240</t>
  </si>
  <si>
    <t>матовый/                    прозрачный</t>
  </si>
  <si>
    <t>IP 54/65</t>
  </si>
  <si>
    <t>1270*161*60</t>
  </si>
  <si>
    <t>ССП-15-68-240</t>
  </si>
  <si>
    <t xml:space="preserve">СВО-15-4х8-420, 4 LED line </t>
  </si>
  <si>
    <t>595*595*45</t>
  </si>
  <si>
    <t>Для осв. общ./жил. пом.</t>
  </si>
  <si>
    <t>СВО-15-4х8-420, 4 LED line</t>
  </si>
  <si>
    <t>Светодиодные светильники</t>
  </si>
  <si>
    <t>внутр. драйвер</t>
  </si>
  <si>
    <t>внешн. драйвер</t>
  </si>
  <si>
    <t xml:space="preserve">СВО-15-28-220, 3 LED line </t>
  </si>
  <si>
    <t>595х295х40</t>
  </si>
  <si>
    <t>внеш. драйвер</t>
  </si>
  <si>
    <t>560*70*85</t>
  </si>
  <si>
    <t>1080*70*85</t>
  </si>
  <si>
    <t>560*135*55</t>
  </si>
  <si>
    <t>1080*135*55</t>
  </si>
  <si>
    <t>150*120*60</t>
  </si>
  <si>
    <t>СББ-01-1-10-008 УХЛ4 "АНТ-C10" 36 Вт</t>
  </si>
  <si>
    <t xml:space="preserve"> </t>
  </si>
  <si>
    <t>Мощность, Вт</t>
  </si>
  <si>
    <t>Количество в уп-ке, шт.</t>
  </si>
  <si>
    <t>СББ-01-1-10-008 УХЛ4 "АНТ-АБС" 36 Вт</t>
  </si>
  <si>
    <t>IP 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</si>
</sst>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" fontId="2" fillId="0" borderId="11" xfId="0" applyNumberFormat="1" applyFont="1" applyBorder="1" applyAlignment="1">
      <alignment horizontal="center" vertical="center" textRotation="90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72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25</xdr:row>
      <xdr:rowOff>209550</xdr:rowOff>
    </xdr:from>
    <xdr:to>
      <xdr:col>0</xdr:col>
      <xdr:colOff>866775</xdr:colOff>
      <xdr:row>28</xdr:row>
      <xdr:rowOff>19050</xdr:rowOff>
    </xdr:to>
    <xdr:pic>
      <xdr:nvPicPr>
        <xdr:cNvPr id="1" name="Рисунок 14" descr="C:\Users\Evgenii\Pictures\СВО-15-28-2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48425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133350</xdr:rowOff>
    </xdr:from>
    <xdr:to>
      <xdr:col>1</xdr:col>
      <xdr:colOff>28575</xdr:colOff>
      <xdr:row>24</xdr:row>
      <xdr:rowOff>95250</xdr:rowOff>
    </xdr:to>
    <xdr:pic>
      <xdr:nvPicPr>
        <xdr:cNvPr id="2" name="Рисунок 17" descr="СПО-15-4х8-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14975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142875</xdr:rowOff>
    </xdr:from>
    <xdr:to>
      <xdr:col>1</xdr:col>
      <xdr:colOff>9525</xdr:colOff>
      <xdr:row>18</xdr:row>
      <xdr:rowOff>85725</xdr:rowOff>
    </xdr:to>
    <xdr:pic>
      <xdr:nvPicPr>
        <xdr:cNvPr id="3" name="Рисунок 16" descr="СББ-15-1х8-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91000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228600</xdr:rowOff>
    </xdr:from>
    <xdr:to>
      <xdr:col>1</xdr:col>
      <xdr:colOff>0</xdr:colOff>
      <xdr:row>9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33600"/>
          <a:ext cx="866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238125</xdr:rowOff>
    </xdr:from>
    <xdr:to>
      <xdr:col>1</xdr:col>
      <xdr:colOff>19050</xdr:colOff>
      <xdr:row>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6668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57150</xdr:rowOff>
    </xdr:from>
    <xdr:to>
      <xdr:col>0</xdr:col>
      <xdr:colOff>866775</xdr:colOff>
      <xdr:row>11</xdr:row>
      <xdr:rowOff>228600</xdr:rowOff>
    </xdr:to>
    <xdr:pic>
      <xdr:nvPicPr>
        <xdr:cNvPr id="6" name="Picture 487" descr="PS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7652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14</xdr:row>
      <xdr:rowOff>0</xdr:rowOff>
    </xdr:to>
    <xdr:pic>
      <xdr:nvPicPr>
        <xdr:cNvPr id="7" name="Picture 488" descr="svetilnik_svetodiodnyj_antivandalnyj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3375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16</xdr:row>
      <xdr:rowOff>9525</xdr:rowOff>
    </xdr:to>
    <xdr:pic>
      <xdr:nvPicPr>
        <xdr:cNvPr id="8" name="Picture 506" descr="DSCN21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81000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190500</xdr:rowOff>
    </xdr:from>
    <xdr:to>
      <xdr:col>1</xdr:col>
      <xdr:colOff>9525</xdr:colOff>
      <xdr:row>21</xdr:row>
      <xdr:rowOff>190500</xdr:rowOff>
    </xdr:to>
    <xdr:pic>
      <xdr:nvPicPr>
        <xdr:cNvPr id="9" name="Рисунок 31" descr="IMG_22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143500"/>
          <a:ext cx="876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9525</xdr:colOff>
      <xdr:row>30</xdr:row>
      <xdr:rowOff>0</xdr:rowOff>
    </xdr:to>
    <xdr:pic>
      <xdr:nvPicPr>
        <xdr:cNvPr id="10" name="Рисунок 33" descr="СВО-15-4х8-420, 4 LE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953250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866775</xdr:colOff>
      <xdr:row>4</xdr:row>
      <xdr:rowOff>238125</xdr:rowOff>
    </xdr:to>
    <xdr:pic>
      <xdr:nvPicPr>
        <xdr:cNvPr id="11" name="Рисунок 35" descr="СББ-01-1-10-001 УХЛ4 АНТ Классик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9062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866775</xdr:colOff>
      <xdr:row>19</xdr:row>
      <xdr:rowOff>190500</xdr:rowOff>
    </xdr:to>
    <xdr:pic>
      <xdr:nvPicPr>
        <xdr:cNvPr id="12" name="Рисунок 37" descr="СПО-15-2х8-1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71487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190500</xdr:rowOff>
    </xdr:from>
    <xdr:to>
      <xdr:col>1</xdr:col>
      <xdr:colOff>9525</xdr:colOff>
      <xdr:row>25</xdr:row>
      <xdr:rowOff>238125</xdr:rowOff>
    </xdr:to>
    <xdr:pic>
      <xdr:nvPicPr>
        <xdr:cNvPr id="13" name="Рисунок 38" descr="ССП-15-48-2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000750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13.00390625" style="0" customWidth="1"/>
    <col min="2" max="2" width="36.140625" style="0" customWidth="1"/>
    <col min="3" max="3" width="14.28125" style="0" customWidth="1"/>
    <col min="4" max="4" width="9.28125" style="0" customWidth="1"/>
    <col min="5" max="5" width="5.421875" style="0" customWidth="1"/>
    <col min="6" max="6" width="11.8515625" style="0" customWidth="1"/>
    <col min="7" max="7" width="6.140625" style="0" customWidth="1"/>
    <col min="8" max="8" width="6.8515625" style="0" customWidth="1"/>
    <col min="9" max="9" width="6.140625" style="0" customWidth="1"/>
    <col min="10" max="10" width="10.28125" style="0" customWidth="1"/>
    <col min="11" max="11" width="6.00390625" style="0" customWidth="1"/>
    <col min="12" max="12" width="6.57421875" style="0" customWidth="1"/>
  </cols>
  <sheetData>
    <row r="1" spans="1:12" ht="63.75" customHeight="1">
      <c r="A1" s="1" t="s">
        <v>0</v>
      </c>
      <c r="B1" s="3" t="s">
        <v>1</v>
      </c>
      <c r="C1" s="4" t="s">
        <v>2</v>
      </c>
      <c r="D1" s="2" t="s">
        <v>3</v>
      </c>
      <c r="E1" s="5" t="s">
        <v>51</v>
      </c>
      <c r="F1" s="4" t="s">
        <v>4</v>
      </c>
      <c r="G1" s="6" t="s">
        <v>5</v>
      </c>
      <c r="H1" s="7" t="s">
        <v>6</v>
      </c>
      <c r="I1" s="4" t="s">
        <v>50</v>
      </c>
      <c r="J1" s="4" t="s">
        <v>7</v>
      </c>
      <c r="K1" s="27" t="s">
        <v>8</v>
      </c>
      <c r="L1" s="27" t="s">
        <v>9</v>
      </c>
    </row>
    <row r="2" spans="1:12" ht="15">
      <c r="A2" s="8">
        <v>1</v>
      </c>
      <c r="B2" s="9">
        <v>2</v>
      </c>
      <c r="C2" s="10">
        <v>3</v>
      </c>
      <c r="D2" s="11">
        <v>4</v>
      </c>
      <c r="E2" s="12">
        <v>5</v>
      </c>
      <c r="F2" s="10">
        <v>6</v>
      </c>
      <c r="G2" s="35">
        <v>7</v>
      </c>
      <c r="H2" s="12">
        <v>8</v>
      </c>
      <c r="I2" s="10">
        <v>9</v>
      </c>
      <c r="J2" s="35">
        <v>10</v>
      </c>
      <c r="K2" s="12">
        <v>11</v>
      </c>
      <c r="L2" s="40">
        <v>12</v>
      </c>
    </row>
    <row r="3" spans="1:12" ht="15">
      <c r="A3" s="74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8.75" customHeight="1">
      <c r="A4" s="77"/>
      <c r="B4" s="67" t="s">
        <v>10</v>
      </c>
      <c r="C4" s="14"/>
      <c r="D4" s="66" t="s">
        <v>11</v>
      </c>
      <c r="E4" s="52">
        <v>10</v>
      </c>
      <c r="F4" s="35" t="s">
        <v>12</v>
      </c>
      <c r="G4" s="16">
        <v>0.58</v>
      </c>
      <c r="H4" s="17">
        <f>210*95*55/1000000000</f>
        <v>0.00109725</v>
      </c>
      <c r="I4" s="9">
        <v>10</v>
      </c>
      <c r="J4" s="70" t="s">
        <v>13</v>
      </c>
      <c r="K4" s="35">
        <v>890</v>
      </c>
      <c r="L4" s="18">
        <v>828</v>
      </c>
    </row>
    <row r="5" spans="1:12" ht="18.75" customHeight="1">
      <c r="A5" s="78"/>
      <c r="B5" s="68"/>
      <c r="C5" s="14"/>
      <c r="D5" s="60"/>
      <c r="E5" s="53"/>
      <c r="F5" s="35"/>
      <c r="G5" s="16"/>
      <c r="H5" s="17"/>
      <c r="I5" s="9"/>
      <c r="J5" s="62"/>
      <c r="K5" s="35"/>
      <c r="L5" s="18"/>
    </row>
    <row r="6" spans="1:12" ht="18.75" customHeight="1">
      <c r="A6" s="78"/>
      <c r="B6" s="67" t="s">
        <v>14</v>
      </c>
      <c r="C6" s="14"/>
      <c r="D6" s="66" t="s">
        <v>11</v>
      </c>
      <c r="E6" s="52">
        <v>10</v>
      </c>
      <c r="F6" s="35" t="s">
        <v>12</v>
      </c>
      <c r="G6" s="16">
        <v>0.59</v>
      </c>
      <c r="H6" s="17">
        <f>210*95*55/1000000000</f>
        <v>0.00109725</v>
      </c>
      <c r="I6" s="9">
        <v>10</v>
      </c>
      <c r="J6" s="62"/>
      <c r="K6" s="35">
        <v>1100</v>
      </c>
      <c r="L6" s="18">
        <v>1023</v>
      </c>
    </row>
    <row r="7" spans="1:12" ht="18.75" customHeight="1">
      <c r="A7" s="78"/>
      <c r="B7" s="68"/>
      <c r="C7" s="14"/>
      <c r="D7" s="60"/>
      <c r="E7" s="53"/>
      <c r="F7" s="35"/>
      <c r="G7" s="16"/>
      <c r="H7" s="17"/>
      <c r="I7" s="9"/>
      <c r="J7" s="62"/>
      <c r="K7" s="35"/>
      <c r="L7" s="18"/>
    </row>
    <row r="8" spans="1:12" ht="18.75" customHeight="1">
      <c r="A8" s="78"/>
      <c r="B8" s="13" t="s">
        <v>15</v>
      </c>
      <c r="C8" s="14"/>
      <c r="D8" s="66" t="s">
        <v>16</v>
      </c>
      <c r="E8" s="52">
        <v>15</v>
      </c>
      <c r="F8" s="35" t="s">
        <v>17</v>
      </c>
      <c r="G8" s="16">
        <v>0.36</v>
      </c>
      <c r="H8" s="17">
        <f>245*95*45/1000000000</f>
        <v>0.001047375</v>
      </c>
      <c r="I8" s="9">
        <v>10</v>
      </c>
      <c r="J8" s="62"/>
      <c r="K8" s="35">
        <v>890</v>
      </c>
      <c r="L8" s="18">
        <v>828</v>
      </c>
    </row>
    <row r="9" spans="1:13" ht="18.75" customHeight="1">
      <c r="A9" s="78"/>
      <c r="B9" s="51" t="s">
        <v>48</v>
      </c>
      <c r="C9" s="28"/>
      <c r="D9" s="60"/>
      <c r="E9" s="53"/>
      <c r="F9" s="35" t="s">
        <v>17</v>
      </c>
      <c r="G9" s="16">
        <v>0.36</v>
      </c>
      <c r="H9" s="17">
        <f>245*95*45/1000000000</f>
        <v>0.001047375</v>
      </c>
      <c r="I9" s="9">
        <v>10</v>
      </c>
      <c r="J9" s="62"/>
      <c r="K9" s="32">
        <v>1360</v>
      </c>
      <c r="L9" s="19">
        <v>1265</v>
      </c>
      <c r="M9" t="s">
        <v>49</v>
      </c>
    </row>
    <row r="10" spans="1:12" ht="18.75" customHeight="1">
      <c r="A10" s="78"/>
      <c r="B10" s="51" t="s">
        <v>52</v>
      </c>
      <c r="C10" s="28"/>
      <c r="D10" s="9" t="s">
        <v>53</v>
      </c>
      <c r="E10" s="15">
        <v>15</v>
      </c>
      <c r="F10" s="35" t="s">
        <v>17</v>
      </c>
      <c r="G10" s="16">
        <v>0.36</v>
      </c>
      <c r="H10" s="17">
        <f>245*95*45/1000000000</f>
        <v>0.001047375</v>
      </c>
      <c r="I10" s="9">
        <v>10</v>
      </c>
      <c r="J10" s="62"/>
      <c r="K10" s="32">
        <v>1330</v>
      </c>
      <c r="L10" s="19">
        <v>1237</v>
      </c>
    </row>
    <row r="11" spans="1:12" ht="18.75" customHeight="1" thickBot="1">
      <c r="A11" s="79"/>
      <c r="B11" s="13" t="s">
        <v>18</v>
      </c>
      <c r="C11" s="14"/>
      <c r="D11" s="9" t="s">
        <v>53</v>
      </c>
      <c r="E11" s="15">
        <v>15</v>
      </c>
      <c r="F11" s="35" t="s">
        <v>17</v>
      </c>
      <c r="G11" s="16">
        <v>0.36</v>
      </c>
      <c r="H11" s="17">
        <f>245*95*45/1000000000</f>
        <v>0.001047375</v>
      </c>
      <c r="I11" s="9">
        <v>10</v>
      </c>
      <c r="J11" s="62"/>
      <c r="K11" s="35">
        <v>1060</v>
      </c>
      <c r="L11" s="18">
        <v>986</v>
      </c>
    </row>
    <row r="12" spans="1:12" ht="18.75" customHeight="1">
      <c r="A12" s="31"/>
      <c r="B12" s="13" t="s">
        <v>19</v>
      </c>
      <c r="C12" s="14"/>
      <c r="D12" s="9" t="s">
        <v>53</v>
      </c>
      <c r="E12" s="15">
        <v>15</v>
      </c>
      <c r="F12" s="35" t="s">
        <v>17</v>
      </c>
      <c r="G12" s="16">
        <v>0.36</v>
      </c>
      <c r="H12" s="17">
        <f>245*95*45/1000000000</f>
        <v>0.001047375</v>
      </c>
      <c r="I12" s="9">
        <v>10</v>
      </c>
      <c r="J12" s="30"/>
      <c r="K12" s="20">
        <v>860</v>
      </c>
      <c r="L12" s="41">
        <v>800</v>
      </c>
    </row>
    <row r="13" spans="1:12" ht="18.75" customHeight="1">
      <c r="A13" s="31"/>
      <c r="B13" s="67" t="s">
        <v>20</v>
      </c>
      <c r="C13" s="14"/>
      <c r="D13" s="9" t="s">
        <v>21</v>
      </c>
      <c r="E13" s="52">
        <v>1</v>
      </c>
      <c r="F13" s="32" t="s">
        <v>22</v>
      </c>
      <c r="G13" s="39">
        <v>0.3</v>
      </c>
      <c r="H13" s="38">
        <v>0.001</v>
      </c>
      <c r="I13" s="36">
        <v>10</v>
      </c>
      <c r="J13" s="21"/>
      <c r="K13" s="32">
        <v>650</v>
      </c>
      <c r="L13" s="19">
        <v>605</v>
      </c>
    </row>
    <row r="14" spans="1:12" ht="18.75" customHeight="1">
      <c r="A14" s="31"/>
      <c r="B14" s="68"/>
      <c r="C14" s="14"/>
      <c r="D14" s="9" t="s">
        <v>53</v>
      </c>
      <c r="E14" s="53"/>
      <c r="F14" s="32" t="s">
        <v>22</v>
      </c>
      <c r="G14" s="39">
        <v>0.3</v>
      </c>
      <c r="H14" s="38">
        <v>0.001</v>
      </c>
      <c r="I14" s="36">
        <v>7</v>
      </c>
      <c r="J14" s="21"/>
      <c r="K14" s="32">
        <v>430</v>
      </c>
      <c r="L14" s="19">
        <v>400</v>
      </c>
    </row>
    <row r="15" spans="1:12" ht="18.75" customHeight="1">
      <c r="A15" s="31"/>
      <c r="B15" s="67" t="s">
        <v>23</v>
      </c>
      <c r="C15" s="14"/>
      <c r="D15" s="66" t="s">
        <v>21</v>
      </c>
      <c r="E15" s="52">
        <v>1</v>
      </c>
      <c r="F15" s="32" t="s">
        <v>47</v>
      </c>
      <c r="G15" s="39">
        <v>0.3</v>
      </c>
      <c r="H15" s="38">
        <v>0.001</v>
      </c>
      <c r="I15" s="36">
        <v>10</v>
      </c>
      <c r="J15" s="21"/>
      <c r="K15" s="32">
        <v>745</v>
      </c>
      <c r="L15" s="19">
        <v>693</v>
      </c>
    </row>
    <row r="16" spans="1:12" ht="18.75" customHeight="1">
      <c r="A16" s="31"/>
      <c r="B16" s="68"/>
      <c r="C16" s="14"/>
      <c r="D16" s="60"/>
      <c r="E16" s="53"/>
      <c r="F16" s="32"/>
      <c r="G16" s="39"/>
      <c r="H16" s="38"/>
      <c r="I16" s="9"/>
      <c r="J16" s="21"/>
      <c r="K16" s="35"/>
      <c r="L16" s="19"/>
    </row>
    <row r="17" spans="1:12" ht="18.75" customHeight="1">
      <c r="A17" s="80"/>
      <c r="B17" s="67" t="s">
        <v>24</v>
      </c>
      <c r="C17" s="64"/>
      <c r="D17" s="66" t="s">
        <v>11</v>
      </c>
      <c r="E17" s="52">
        <v>1</v>
      </c>
      <c r="F17" s="55" t="s">
        <v>43</v>
      </c>
      <c r="G17" s="16">
        <v>1.1</v>
      </c>
      <c r="H17" s="17">
        <f>560*70*85/1000000000</f>
        <v>0.003332</v>
      </c>
      <c r="I17" s="9">
        <v>8</v>
      </c>
      <c r="J17" s="63"/>
      <c r="K17" s="35">
        <v>1020</v>
      </c>
      <c r="L17" s="18">
        <v>949</v>
      </c>
    </row>
    <row r="18" spans="1:15" ht="15" customHeight="1">
      <c r="A18" s="80"/>
      <c r="B18" s="68"/>
      <c r="C18" s="82"/>
      <c r="D18" s="60"/>
      <c r="E18" s="53"/>
      <c r="F18" s="56"/>
      <c r="G18" s="16"/>
      <c r="H18" s="17"/>
      <c r="I18" s="9"/>
      <c r="J18" s="69"/>
      <c r="K18" s="35"/>
      <c r="L18" s="18"/>
      <c r="O18" t="s">
        <v>49</v>
      </c>
    </row>
    <row r="19" spans="1:12" ht="18.75" customHeight="1">
      <c r="A19" s="80"/>
      <c r="B19" s="67" t="s">
        <v>25</v>
      </c>
      <c r="C19" s="82"/>
      <c r="D19" s="66" t="s">
        <v>11</v>
      </c>
      <c r="E19" s="52">
        <v>1</v>
      </c>
      <c r="F19" s="54" t="s">
        <v>44</v>
      </c>
      <c r="G19" s="16">
        <v>1.35</v>
      </c>
      <c r="H19" s="17">
        <f>1080*70*85/1000000000</f>
        <v>0.006426</v>
      </c>
      <c r="I19" s="9">
        <v>16</v>
      </c>
      <c r="J19" s="69"/>
      <c r="K19" s="35">
        <v>1390</v>
      </c>
      <c r="L19" s="18">
        <v>1293</v>
      </c>
    </row>
    <row r="20" spans="1:12" ht="15" customHeight="1">
      <c r="A20" s="80"/>
      <c r="B20" s="68"/>
      <c r="C20" s="82"/>
      <c r="D20" s="60"/>
      <c r="E20" s="53"/>
      <c r="F20" s="54"/>
      <c r="G20" s="16"/>
      <c r="H20" s="17"/>
      <c r="I20" s="9"/>
      <c r="J20" s="69"/>
      <c r="K20" s="35"/>
      <c r="L20" s="18"/>
    </row>
    <row r="21" spans="1:12" ht="18.75" customHeight="1">
      <c r="A21" s="80"/>
      <c r="B21" s="67" t="s">
        <v>26</v>
      </c>
      <c r="C21" s="82"/>
      <c r="D21" s="66" t="s">
        <v>11</v>
      </c>
      <c r="E21" s="52">
        <v>1</v>
      </c>
      <c r="F21" s="35" t="s">
        <v>45</v>
      </c>
      <c r="G21" s="16">
        <v>1</v>
      </c>
      <c r="H21" s="17">
        <f>570*135*55/1000000000</f>
        <v>0.00423225</v>
      </c>
      <c r="I21" s="9">
        <v>16</v>
      </c>
      <c r="J21" s="69"/>
      <c r="K21" s="35">
        <v>1390</v>
      </c>
      <c r="L21" s="18">
        <v>1293</v>
      </c>
    </row>
    <row r="22" spans="1:12" ht="15" customHeight="1">
      <c r="A22" s="77"/>
      <c r="B22" s="68"/>
      <c r="C22" s="82"/>
      <c r="D22" s="60"/>
      <c r="E22" s="53"/>
      <c r="F22" s="32"/>
      <c r="G22" s="39"/>
      <c r="H22" s="38"/>
      <c r="I22" s="36"/>
      <c r="J22" s="70"/>
      <c r="K22" s="32"/>
      <c r="L22" s="19"/>
    </row>
    <row r="23" spans="1:12" ht="18.75" customHeight="1" thickBot="1">
      <c r="A23" s="81"/>
      <c r="B23" s="67" t="s">
        <v>27</v>
      </c>
      <c r="C23" s="65"/>
      <c r="D23" s="66" t="s">
        <v>11</v>
      </c>
      <c r="E23" s="52">
        <v>1</v>
      </c>
      <c r="F23" s="55" t="s">
        <v>46</v>
      </c>
      <c r="G23" s="16">
        <v>1.85</v>
      </c>
      <c r="H23" s="17">
        <f>1080*135*55/1000000000</f>
        <v>0.008019</v>
      </c>
      <c r="I23" s="9">
        <v>32</v>
      </c>
      <c r="J23" s="69"/>
      <c r="K23" s="35">
        <v>2040</v>
      </c>
      <c r="L23" s="18">
        <v>1898</v>
      </c>
    </row>
    <row r="24" spans="1:12" ht="15" customHeight="1">
      <c r="A24" s="31"/>
      <c r="B24" s="68"/>
      <c r="C24" s="14"/>
      <c r="D24" s="60"/>
      <c r="E24" s="53"/>
      <c r="F24" s="56"/>
      <c r="G24" s="16"/>
      <c r="H24" s="17"/>
      <c r="I24" s="9"/>
      <c r="J24" s="34"/>
      <c r="K24" s="35"/>
      <c r="L24" s="18"/>
    </row>
    <row r="25" spans="1:12" ht="18.75" customHeight="1">
      <c r="A25" s="31"/>
      <c r="B25" s="13" t="s">
        <v>28</v>
      </c>
      <c r="C25" s="64" t="s">
        <v>29</v>
      </c>
      <c r="D25" s="9" t="s">
        <v>30</v>
      </c>
      <c r="E25" s="52">
        <v>1</v>
      </c>
      <c r="F25" s="35" t="s">
        <v>31</v>
      </c>
      <c r="G25" s="16">
        <v>2.9</v>
      </c>
      <c r="H25" s="59">
        <f>1270*161*60/1000000000</f>
        <v>0.0122682</v>
      </c>
      <c r="I25" s="9">
        <v>32</v>
      </c>
      <c r="J25" s="34"/>
      <c r="K25" s="35">
        <v>2245</v>
      </c>
      <c r="L25" s="18">
        <v>2088</v>
      </c>
    </row>
    <row r="26" spans="1:12" ht="18.75" customHeight="1">
      <c r="A26" s="31"/>
      <c r="B26" s="13" t="s">
        <v>32</v>
      </c>
      <c r="C26" s="65"/>
      <c r="D26" s="9" t="s">
        <v>30</v>
      </c>
      <c r="E26" s="53"/>
      <c r="F26" s="35" t="s">
        <v>31</v>
      </c>
      <c r="G26" s="16">
        <v>2.9</v>
      </c>
      <c r="H26" s="60"/>
      <c r="I26" s="9">
        <v>48</v>
      </c>
      <c r="J26" s="34"/>
      <c r="K26" s="35">
        <v>2450</v>
      </c>
      <c r="L26" s="18">
        <v>2279</v>
      </c>
    </row>
    <row r="27" spans="1:12" ht="18.75" customHeight="1">
      <c r="A27" s="42"/>
      <c r="B27" s="37" t="s">
        <v>40</v>
      </c>
      <c r="C27" s="29" t="s">
        <v>38</v>
      </c>
      <c r="D27" s="66" t="s">
        <v>11</v>
      </c>
      <c r="E27" s="52">
        <v>1</v>
      </c>
      <c r="F27" s="32" t="s">
        <v>41</v>
      </c>
      <c r="G27" s="61">
        <v>2</v>
      </c>
      <c r="H27" s="59">
        <f>595*295*40/1000000000</f>
        <v>0.007021</v>
      </c>
      <c r="I27" s="61">
        <v>30</v>
      </c>
      <c r="J27" s="62" t="s">
        <v>35</v>
      </c>
      <c r="K27" s="55">
        <v>1680</v>
      </c>
      <c r="L27" s="57">
        <v>1562</v>
      </c>
    </row>
    <row r="28" spans="1:12" ht="18.75" customHeight="1" thickBot="1">
      <c r="A28" s="31"/>
      <c r="B28" s="13" t="s">
        <v>40</v>
      </c>
      <c r="C28" s="29" t="s">
        <v>42</v>
      </c>
      <c r="D28" s="60"/>
      <c r="E28" s="53"/>
      <c r="F28" s="32" t="s">
        <v>41</v>
      </c>
      <c r="G28" s="60"/>
      <c r="H28" s="60"/>
      <c r="I28" s="60"/>
      <c r="J28" s="63"/>
      <c r="K28" s="56"/>
      <c r="L28" s="58"/>
    </row>
    <row r="29" spans="1:12" ht="18.75" customHeight="1">
      <c r="A29" s="71"/>
      <c r="B29" s="13" t="s">
        <v>33</v>
      </c>
      <c r="C29" s="22" t="s">
        <v>38</v>
      </c>
      <c r="D29" s="23" t="s">
        <v>11</v>
      </c>
      <c r="E29" s="24">
        <v>1</v>
      </c>
      <c r="F29" s="33" t="s">
        <v>34</v>
      </c>
      <c r="G29" s="25">
        <v>4.7</v>
      </c>
      <c r="H29" s="26">
        <f>595*595*45/1000000000</f>
        <v>0.015931125</v>
      </c>
      <c r="I29" s="23">
        <v>32</v>
      </c>
      <c r="J29" s="62" t="s">
        <v>35</v>
      </c>
      <c r="K29" s="35">
        <v>1785</v>
      </c>
      <c r="L29" s="18">
        <v>1660</v>
      </c>
    </row>
    <row r="30" spans="1:12" ht="18.75" customHeight="1" thickBot="1">
      <c r="A30" s="72"/>
      <c r="B30" s="43" t="s">
        <v>36</v>
      </c>
      <c r="C30" s="44" t="s">
        <v>39</v>
      </c>
      <c r="D30" s="45" t="s">
        <v>11</v>
      </c>
      <c r="E30" s="46">
        <v>1</v>
      </c>
      <c r="F30" s="47" t="s">
        <v>34</v>
      </c>
      <c r="G30" s="48">
        <v>4.7</v>
      </c>
      <c r="H30" s="49">
        <f>595*595*45/1000000000</f>
        <v>0.015931125</v>
      </c>
      <c r="I30" s="45">
        <v>32</v>
      </c>
      <c r="J30" s="73"/>
      <c r="K30" s="47">
        <v>1785</v>
      </c>
      <c r="L30" s="50">
        <v>1660</v>
      </c>
    </row>
  </sheetData>
  <sheetProtection/>
  <mergeCells count="47">
    <mergeCell ref="D27:D28"/>
    <mergeCell ref="B19:B20"/>
    <mergeCell ref="A29:A30"/>
    <mergeCell ref="J29:J30"/>
    <mergeCell ref="A3:L3"/>
    <mergeCell ref="A4:A11"/>
    <mergeCell ref="J4:J11"/>
    <mergeCell ref="A17:A23"/>
    <mergeCell ref="C17:C23"/>
    <mergeCell ref="F17:F18"/>
    <mergeCell ref="E15:E16"/>
    <mergeCell ref="E17:E18"/>
    <mergeCell ref="J17:J23"/>
    <mergeCell ref="D23:D24"/>
    <mergeCell ref="B6:B7"/>
    <mergeCell ref="B21:B22"/>
    <mergeCell ref="B23:B24"/>
    <mergeCell ref="D6:D7"/>
    <mergeCell ref="D8:D9"/>
    <mergeCell ref="B13:B14"/>
    <mergeCell ref="C25:C26"/>
    <mergeCell ref="D15:D16"/>
    <mergeCell ref="D17:D18"/>
    <mergeCell ref="D19:D20"/>
    <mergeCell ref="D21:D22"/>
    <mergeCell ref="B4:B5"/>
    <mergeCell ref="B17:B18"/>
    <mergeCell ref="D4:D5"/>
    <mergeCell ref="B15:B16"/>
    <mergeCell ref="L27:L28"/>
    <mergeCell ref="H25:H26"/>
    <mergeCell ref="E27:E28"/>
    <mergeCell ref="G27:G28"/>
    <mergeCell ref="H27:H28"/>
    <mergeCell ref="I27:I28"/>
    <mergeCell ref="J27:J28"/>
    <mergeCell ref="K27:K28"/>
    <mergeCell ref="E21:E22"/>
    <mergeCell ref="E4:E5"/>
    <mergeCell ref="E23:E24"/>
    <mergeCell ref="E25:E26"/>
    <mergeCell ref="F19:F20"/>
    <mergeCell ref="F23:F24"/>
    <mergeCell ref="E19:E20"/>
    <mergeCell ref="E6:E7"/>
    <mergeCell ref="E8:E9"/>
    <mergeCell ref="E13:E14"/>
  </mergeCells>
  <conditionalFormatting sqref="E2 C2 H2:I2 K2:L2">
    <cfRule type="duplicateValues" priority="2" dxfId="2" stopIfTrue="1">
      <formula>AND(COUNTIF($E$2:$E$2,C2)+COUNTIF($C$2:$C$2,C2)+COUNTIF($H$2:$I$2,C2)+COUNTIF($K$2:$L$2,C2)&gt;1,NOT(ISBLANK(C2)))</formula>
    </cfRule>
  </conditionalFormatting>
  <conditionalFormatting sqref="F2">
    <cfRule type="duplicateValues" priority="1" dxfId="2" stopIfTrue="1">
      <formula>AND(COUNTIF($F$2:$F$2,F2)&gt;1,NOT(ISBLANK(F2)))</formula>
    </cfRule>
  </conditionalFormatting>
  <printOptions/>
  <pageMargins left="0.3937007874015748" right="0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2018-12-24T06:03:36Z</dcterms:modified>
  <cp:category/>
  <cp:version/>
  <cp:contentType/>
  <cp:contentStatus/>
</cp:coreProperties>
</file>